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05" yWindow="65191" windowWidth="20730" windowHeight="7455" tabRatio="954" activeTab="0"/>
  </bookViews>
  <sheets>
    <sheet name="표지" sheetId="1" r:id="rId1"/>
    <sheet name="차선분리대(무단횡단금지대)일위대가표" sheetId="2" r:id="rId2"/>
    <sheet name="일위대가호표" sheetId="3" r:id="rId3"/>
    <sheet name="물가시세표" sheetId="4" r:id="rId4"/>
  </sheets>
  <definedNames>
    <definedName name="_xlnm.Print_Area" localSheetId="2">'일위대가호표'!$A$1:$M$19</definedName>
  </definedNames>
  <calcPr fullCalcOnLoad="1"/>
</workbook>
</file>

<file path=xl/sharedStrings.xml><?xml version="1.0" encoding="utf-8"?>
<sst xmlns="http://schemas.openxmlformats.org/spreadsheetml/2006/main" count="119" uniqueCount="82">
  <si>
    <t>소  계</t>
  </si>
  <si>
    <t>특별인부</t>
  </si>
  <si>
    <t>보통인부</t>
  </si>
  <si>
    <t>공 종</t>
  </si>
  <si>
    <t>규격</t>
  </si>
  <si>
    <t>수량</t>
  </si>
  <si>
    <t>단위</t>
  </si>
  <si>
    <t>재 료 비</t>
  </si>
  <si>
    <t>노 무 비</t>
  </si>
  <si>
    <t>경   비</t>
  </si>
  <si>
    <t>합  계</t>
  </si>
  <si>
    <t>비  고</t>
  </si>
  <si>
    <t>단  가</t>
  </si>
  <si>
    <t>금  액</t>
  </si>
  <si>
    <t>1. 자재비</t>
  </si>
  <si>
    <t>EA</t>
  </si>
  <si>
    <t>- 일  위  대  가 -</t>
  </si>
  <si>
    <t>(가격단위 : 원)</t>
  </si>
  <si>
    <t>제1호표</t>
  </si>
  <si>
    <t>제2호표</t>
  </si>
  <si>
    <t>2. 설치비 - 앵커식</t>
  </si>
  <si>
    <t>차선분리대 설치</t>
  </si>
  <si>
    <t>set</t>
  </si>
  <si>
    <t xml:space="preserve"> 교통안전관리</t>
  </si>
  <si>
    <t>DAY</t>
  </si>
  <si>
    <t>차선분리대(연결형)</t>
  </si>
  <si>
    <t>TR-03, 차선분리대(무단횡단금지대, 연결형), 앵커식</t>
  </si>
  <si>
    <t>일 위 대 가 호 표</t>
  </si>
  <si>
    <t>공 종</t>
  </si>
  <si>
    <t>규격</t>
  </si>
  <si>
    <t>단위</t>
  </si>
  <si>
    <t>재 료 비</t>
  </si>
  <si>
    <t>노 무 비</t>
  </si>
  <si>
    <t>경   비</t>
  </si>
  <si>
    <t>합  계</t>
  </si>
  <si>
    <t>비  고</t>
  </si>
  <si>
    <t>단  가</t>
  </si>
  <si>
    <t>금  액</t>
  </si>
  <si>
    <t>차선분리대 설치공사 - 무단횡단금지대 독립형(Ø96 * 965H * 2,000W)</t>
  </si>
  <si>
    <t>Ø96*965H*2000W, 앵커식</t>
  </si>
  <si>
    <t>인</t>
  </si>
  <si>
    <t>일반기계운전사</t>
  </si>
  <si>
    <t xml:space="preserve"> * 제1호표 : 차선분리대 설치</t>
  </si>
  <si>
    <t>특별인부</t>
  </si>
  <si>
    <t>발전기</t>
  </si>
  <si>
    <t>25kw</t>
  </si>
  <si>
    <t>hr</t>
  </si>
  <si>
    <t>공구손료</t>
  </si>
  <si>
    <t>노무비의 3%</t>
  </si>
  <si>
    <t>%</t>
  </si>
  <si>
    <t>잡재료비</t>
  </si>
  <si>
    <t>계</t>
  </si>
  <si>
    <t xml:space="preserve"> * 제2호표 : 교통 통제 및 안전 관리</t>
  </si>
  <si>
    <t>보통인부</t>
  </si>
  <si>
    <t>인력</t>
  </si>
  <si>
    <t xml:space="preserve">TR-03, 차선분리대(무단횡단금지대 : 연결형) (2020년) </t>
  </si>
  <si>
    <t>*** 물가시세표 ***</t>
  </si>
  <si>
    <t>물 가 시 세 표 (2020년 하반기 단가적용)</t>
  </si>
  <si>
    <t>품    명</t>
  </si>
  <si>
    <t>규    격</t>
  </si>
  <si>
    <t>단 위</t>
  </si>
  <si>
    <t>적용단가</t>
  </si>
  <si>
    <t>비   고</t>
  </si>
  <si>
    <t>제1호.자 재 비</t>
  </si>
  <si>
    <t>TR-01 차선분리대(무단횡단금지대, 독립형)</t>
  </si>
  <si>
    <t>Φ95 x 965 x 1800W, 앵커식</t>
  </si>
  <si>
    <t>EA</t>
  </si>
  <si>
    <t>2020 물가자료 10월 1 P.208</t>
  </si>
  <si>
    <t>TR-02 차선분리대(무단횡단금지대, 독립형)</t>
  </si>
  <si>
    <t>Φ95 x 965 x 2000W, 앵커식</t>
  </si>
  <si>
    <t>TR-03 차선분리대(무단횡단금지대, 연결형)</t>
  </si>
  <si>
    <t>TR-04 차선분리대(무단횡단금지대, 독립형)</t>
  </si>
  <si>
    <t>Φ95 x 975 x 2000W, 앵커식</t>
  </si>
  <si>
    <t>TR-05 차선분리대(무단횡단금지대, 연결형)</t>
  </si>
  <si>
    <t>시중 노임단가 (2020년 하반기 단가적용)</t>
  </si>
  <si>
    <t>제2호.인 건 비</t>
  </si>
  <si>
    <t>인</t>
  </si>
  <si>
    <t>2020 물가자료 10월 2 P.298</t>
  </si>
  <si>
    <t>일반기계운전사</t>
  </si>
  <si>
    <t>2020 물가자료 10월 2 P.299</t>
  </si>
  <si>
    <t>수량</t>
  </si>
  <si>
    <t>2020년 물가자료 10월 2 172P</t>
  </si>
</sst>
</file>

<file path=xl/styles.xml><?xml version="1.0" encoding="utf-8"?>
<styleSheet xmlns="http://schemas.openxmlformats.org/spreadsheetml/2006/main">
  <numFmts count="7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-* #,##0.0_-;\-* #,##0.0_-;_-* &quot;-&quot;_-;_-@_-"/>
    <numFmt numFmtId="178" formatCode="0.000_ "/>
    <numFmt numFmtId="179" formatCode="_-* #,##0.00_-;\-* #,##0.00_-;_-* &quot;-&quot;_-;_-@_-"/>
    <numFmt numFmtId="180" formatCode="_-* #,##0.000_-;\-* #,##0.000_-;_-* &quot;-&quot;_-;_-@_-"/>
    <numFmt numFmtId="181" formatCode="0.000%"/>
    <numFmt numFmtId="182" formatCode="0.0000%"/>
    <numFmt numFmtId="183" formatCode="0.0%"/>
    <numFmt numFmtId="184" formatCode="0.0_ "/>
    <numFmt numFmtId="185" formatCode="0.00_ "/>
    <numFmt numFmtId="186" formatCode="#,##0.0_ "/>
    <numFmt numFmtId="187" formatCode="#,##0.00_-;[Black]\-#,##0.00_-;"/>
    <numFmt numFmtId="188" formatCode="#,##0_-;[Black]\-#,##0_-;"/>
    <numFmt numFmtId="189" formatCode="_-* #,##0_-;\-* #,##0_-;_-* &quot;-&quot;??_-;_-@_-"/>
    <numFmt numFmtId="190" formatCode="0.0000"/>
    <numFmt numFmtId="191" formatCode="0.000"/>
    <numFmt numFmtId="192" formatCode="0.0"/>
    <numFmt numFmtId="193" formatCode="_-* #,##0.0_-;\-* #,##0.0_-;_-* &quot;-&quot;??_-;_-@_-"/>
    <numFmt numFmtId="194" formatCode="#,##0_);[Red]\(#,##0\)"/>
    <numFmt numFmtId="195" formatCode="#,##0.0_);\(#,##0.0\)"/>
    <numFmt numFmtId="196" formatCode="mm&quot;월&quot;\ dd&quot;일&quot;"/>
    <numFmt numFmtId="197" formatCode="_-* #,##0.000_-;\-* #,##0.000_-;_-* &quot;-&quot;???_-;_-@_-"/>
    <numFmt numFmtId="198" formatCode="_-* #,##0.0_-;\-* #,##0.0_-;_-* &quot;-&quot;?_-;_-@_-"/>
    <numFmt numFmtId="199" formatCode="_ * #,##0_ ;_ * \-#,##0_ ;_ * &quot;-&quot;_ ;_ @_ "/>
    <numFmt numFmtId="200" formatCode="_-* #,##0.0000_-;\-* #,##0.0000_-;_-* &quot;-&quot;_-;_-@_-"/>
    <numFmt numFmtId="201" formatCode="_-* #,##0.00000_-;\-* #,##0.00000_-;_-* &quot;-&quot;_-;_-@_-"/>
    <numFmt numFmtId="202" formatCode="_-* #,##0.000000_-;\-* #,##0.000000_-;_-* &quot;-&quot;_-;_-@_-"/>
    <numFmt numFmtId="203" formatCode="_-* #,##0.0000000_-;\-* #,##0.0000000_-;_-* &quot;-&quot;_-;_-@_-"/>
    <numFmt numFmtId="204" formatCode="_-* #,##0.00000000_-;\-* #,##0.00000000_-;_-* &quot;-&quot;_-;_-@_-"/>
    <numFmt numFmtId="205" formatCode="_-* #,##0.000000000_-;\-* #,##0.000000000_-;_-* &quot;-&quot;_-;_-@_-"/>
    <numFmt numFmtId="206" formatCode="_-* #,##0.000_-;\-* #,##0.000_-;_-* &quot;-&quot;??_-;_-@_-"/>
    <numFmt numFmtId="207" formatCode="_-* #,##0.0000_-;\-* #,##0.0000_-;_-* &quot;-&quot;??_-;_-@_-"/>
    <numFmt numFmtId="208" formatCode="_-* #,##0.0000_-;\-* #,##0.0000_-;_-* &quot;-&quot;????_-;_-@_-"/>
    <numFmt numFmtId="209" formatCode="_(&quot;R$&quot;* #,##0_);_(&quot;R$&quot;* \(#,##0\);_(&quot;R$&quot;* &quot;-&quot;_);_(@_)"/>
    <numFmt numFmtId="210" formatCode="_(* #,##0_);_(* \(#,##0\);_(* &quot;-&quot;_);_(@_)"/>
    <numFmt numFmtId="211" formatCode="_(&quot;R$&quot;* #,##0.00_);_(&quot;R$&quot;* \(#,##0.00\);_(&quot;R$&quot;* &quot;-&quot;??_);_(@_)"/>
    <numFmt numFmtId="212" formatCode="_(* #,##0.00_);_(* \(#,##0.00\);_(* &quot;-&quot;??_);_(@_)"/>
    <numFmt numFmtId="213" formatCode="#,##0.0"/>
    <numFmt numFmtId="214" formatCode="_(* #,##0.0_);_(* \(#,##0.0\);_(* &quot;-&quot;_);_(@_)"/>
    <numFmt numFmtId="215" formatCode="&quot;₩&quot;#,##0"/>
    <numFmt numFmtId="216" formatCode="_-* #\!\,##0_-;&quot;₩&quot;\!\-* #\!\,##0_-;_-* &quot;-&quot;_-;_-@_-"/>
    <numFmt numFmtId="217" formatCode="#,##0.00_);\(#,##0.00\)"/>
    <numFmt numFmtId="218" formatCode="_(* #,##0.00_);_(* \(#,##0.00\);_(* &quot;-&quot;_);_(@_)"/>
    <numFmt numFmtId="219" formatCode="#,##0.000_ "/>
    <numFmt numFmtId="220" formatCode="#,##0.00_ "/>
    <numFmt numFmtId="221" formatCode="0.00_);[Red]\(0.00\)"/>
    <numFmt numFmtId="222" formatCode="0.0_);[Red]\(0.0\)"/>
    <numFmt numFmtId="223" formatCode="0_);[Red]\(0\)"/>
    <numFmt numFmtId="224" formatCode="0.000_);[Red]\(0.000\)"/>
    <numFmt numFmtId="225" formatCode="0.00&quot;원&quot;"/>
    <numFmt numFmtId="226" formatCode="_(* #,##0_);_(* \(#,##0\);_(* &quot;-&quot;??_);_(@_)"/>
    <numFmt numFmtId="227" formatCode="#,##0.0_);[Red]\(#,##0.0\)"/>
    <numFmt numFmtId="228" formatCode="0.0;[Red]0.0"/>
    <numFmt numFmtId="229" formatCode="#,##0;[Red]&quot;-&quot;#,##0"/>
    <numFmt numFmtId="230" formatCode="#,##0.00;[Red]&quot;-&quot;#,##0.00"/>
    <numFmt numFmtId="231" formatCode="#,##0.00_);[Red]\(#,##0.00\)"/>
    <numFmt numFmtId="232" formatCode="&quot;Yes&quot;;&quot;Yes&quot;;&quot;No&quot;"/>
    <numFmt numFmtId="233" formatCode="&quot;True&quot;;&quot;True&quot;;&quot;False&quot;"/>
    <numFmt numFmtId="234" formatCode="&quot;On&quot;;&quot;On&quot;;&quot;Off&quot;"/>
    <numFmt numFmtId="235" formatCode="[$€-2]\ #,##0.00_);[Red]\([$€-2]\ #,##0.00\)"/>
    <numFmt numFmtId="236" formatCode="0_ "/>
    <numFmt numFmtId="237" formatCode="#,##0.000_);\(#,##0.000\)"/>
    <numFmt numFmtId="238" formatCode="[$-412]yyyy&quot;년&quot;\ m&quot;월&quot;\ d&quot;일&quot;\ dddd"/>
    <numFmt numFmtId="239" formatCode="[$-412]AM/PM\ h:mm:ss"/>
  </numFmts>
  <fonts count="55">
    <font>
      <sz val="11"/>
      <name val="돋움"/>
      <family val="3"/>
    </font>
    <font>
      <u val="single"/>
      <sz val="11"/>
      <color indexed="36"/>
      <name val="굴림체"/>
      <family val="3"/>
    </font>
    <font>
      <u val="single"/>
      <sz val="11"/>
      <color indexed="12"/>
      <name val="굴림체"/>
      <family val="3"/>
    </font>
    <font>
      <sz val="8"/>
      <name val="돋움"/>
      <family val="3"/>
    </font>
    <font>
      <sz val="10"/>
      <name val="바탕체"/>
      <family val="1"/>
    </font>
    <font>
      <b/>
      <sz val="12"/>
      <name val="Arial"/>
      <family val="2"/>
    </font>
    <font>
      <sz val="9"/>
      <name val="돋움"/>
      <family val="3"/>
    </font>
    <font>
      <sz val="10"/>
      <name val="돋움"/>
      <family val="3"/>
    </font>
    <font>
      <sz val="10"/>
      <name val="굴림"/>
      <family val="3"/>
    </font>
    <font>
      <b/>
      <sz val="10"/>
      <name val="돋움"/>
      <family val="3"/>
    </font>
    <font>
      <b/>
      <sz val="18"/>
      <name val="돋움"/>
      <family val="3"/>
    </font>
    <font>
      <b/>
      <sz val="26"/>
      <name val="돋움"/>
      <family val="3"/>
    </font>
    <font>
      <sz val="8"/>
      <name val="굴림"/>
      <family val="3"/>
    </font>
    <font>
      <b/>
      <sz val="16"/>
      <name val="돋움"/>
      <family val="3"/>
    </font>
    <font>
      <sz val="16"/>
      <name val="돋움"/>
      <family val="3"/>
    </font>
    <font>
      <sz val="11"/>
      <color indexed="10"/>
      <name val="돋움"/>
      <family val="3"/>
    </font>
    <font>
      <sz val="8"/>
      <color indexed="10"/>
      <name val="돋움"/>
      <family val="3"/>
    </font>
    <font>
      <sz val="14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23"/>
      <name val="돋움"/>
      <family val="3"/>
    </font>
    <font>
      <b/>
      <sz val="11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rgb="FF666666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3" applyNumberFormat="0" applyAlignment="0" applyProtection="0"/>
    <xf numFmtId="0" fontId="41" fillId="27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6" applyNumberFormat="0" applyFill="0" applyAlignment="0" applyProtection="0"/>
    <xf numFmtId="0" fontId="1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31" borderId="3" applyNumberFormat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  <xf numFmtId="0" fontId="53" fillId="26" borderId="11" applyNumberFormat="0" applyAlignment="0" applyProtection="0"/>
    <xf numFmtId="199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</cellStyleXfs>
  <cellXfs count="134">
    <xf numFmtId="0" fontId="0" fillId="0" borderId="0" xfId="0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1" fontId="7" fillId="0" borderId="0" xfId="50" applyFont="1" applyBorder="1" applyAlignment="1">
      <alignment horizontal="center" vertical="center"/>
    </xf>
    <xf numFmtId="0" fontId="3" fillId="0" borderId="0" xfId="66" applyFont="1" applyBorder="1" applyAlignment="1">
      <alignment vertical="center"/>
      <protection/>
    </xf>
    <xf numFmtId="0" fontId="7" fillId="0" borderId="0" xfId="66" applyFont="1" applyBorder="1" applyAlignment="1">
      <alignment vertical="center"/>
      <protection/>
    </xf>
    <xf numFmtId="0" fontId="7" fillId="0" borderId="12" xfId="0" applyFont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3" fillId="0" borderId="0" xfId="66" applyFont="1" applyBorder="1" applyAlignment="1">
      <alignment horizontal="center" vertical="center"/>
      <protection/>
    </xf>
    <xf numFmtId="0" fontId="6" fillId="0" borderId="0" xfId="66" applyFont="1" applyBorder="1" applyAlignment="1">
      <alignment vertical="center"/>
      <protection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54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center" vertical="center"/>
    </xf>
    <xf numFmtId="41" fontId="7" fillId="0" borderId="12" xfId="50" applyFont="1" applyBorder="1" applyAlignment="1">
      <alignment horizontal="center" vertical="center"/>
    </xf>
    <xf numFmtId="41" fontId="7" fillId="0" borderId="22" xfId="50" applyFont="1" applyBorder="1" applyAlignment="1">
      <alignment vertical="center"/>
    </xf>
    <xf numFmtId="41" fontId="7" fillId="0" borderId="12" xfId="50" applyFont="1" applyBorder="1" applyAlignment="1">
      <alignment vertical="center"/>
    </xf>
    <xf numFmtId="41" fontId="9" fillId="0" borderId="22" xfId="50" applyFont="1" applyFill="1" applyBorder="1" applyAlignment="1">
      <alignment horizontal="center" vertical="center"/>
    </xf>
    <xf numFmtId="41" fontId="7" fillId="0" borderId="12" xfId="50" applyFont="1" applyFill="1" applyBorder="1" applyAlignment="1">
      <alignment horizontal="left" vertical="center"/>
    </xf>
    <xf numFmtId="41" fontId="7" fillId="0" borderId="12" xfId="50" applyFont="1" applyBorder="1" applyAlignment="1">
      <alignment horizontal="left" vertical="center"/>
    </xf>
    <xf numFmtId="41" fontId="7" fillId="0" borderId="21" xfId="50" applyFont="1" applyFill="1" applyBorder="1" applyAlignment="1">
      <alignment horizontal="left" vertical="center"/>
    </xf>
    <xf numFmtId="41" fontId="3" fillId="0" borderId="0" xfId="50" applyFont="1" applyBorder="1" applyAlignment="1">
      <alignment vertical="center"/>
    </xf>
    <xf numFmtId="41" fontId="3" fillId="0" borderId="0" xfId="50" applyFont="1" applyBorder="1" applyAlignment="1">
      <alignment horizontal="left" vertical="center"/>
    </xf>
    <xf numFmtId="41" fontId="7" fillId="0" borderId="23" xfId="50" applyFont="1" applyBorder="1" applyAlignment="1">
      <alignment vertical="center"/>
    </xf>
    <xf numFmtId="41" fontId="7" fillId="0" borderId="23" xfId="50" applyFont="1" applyFill="1" applyBorder="1" applyAlignment="1">
      <alignment vertical="center"/>
    </xf>
    <xf numFmtId="41" fontId="7" fillId="0" borderId="23" xfId="50" applyFont="1" applyBorder="1" applyAlignment="1">
      <alignment vertical="center" wrapText="1"/>
    </xf>
    <xf numFmtId="41" fontId="7" fillId="0" borderId="24" xfId="50" applyFont="1" applyBorder="1" applyAlignment="1">
      <alignment vertical="center"/>
    </xf>
    <xf numFmtId="41" fontId="6" fillId="0" borderId="0" xfId="50" applyFont="1" applyBorder="1" applyAlignment="1">
      <alignment vertical="center"/>
    </xf>
    <xf numFmtId="41" fontId="7" fillId="0" borderId="12" xfId="50" applyFont="1" applyFill="1" applyBorder="1" applyAlignment="1">
      <alignment vertical="center"/>
    </xf>
    <xf numFmtId="41" fontId="7" fillId="0" borderId="21" xfId="50" applyFont="1" applyFill="1" applyBorder="1" applyAlignment="1">
      <alignment vertical="center"/>
    </xf>
    <xf numFmtId="41" fontId="9" fillId="0" borderId="12" xfId="50" applyFont="1" applyFill="1" applyBorder="1" applyAlignment="1">
      <alignment vertical="center"/>
    </xf>
    <xf numFmtId="41" fontId="9" fillId="0" borderId="21" xfId="50" applyFont="1" applyFill="1" applyBorder="1" applyAlignment="1">
      <alignment vertical="center"/>
    </xf>
    <xf numFmtId="41" fontId="13" fillId="0" borderId="0" xfId="50" applyFont="1" applyFill="1" applyBorder="1" applyAlignment="1">
      <alignment vertical="center"/>
    </xf>
    <xf numFmtId="41" fontId="14" fillId="0" borderId="0" xfId="50" applyFont="1" applyFill="1" applyBorder="1" applyAlignment="1">
      <alignment horizontal="center" vertical="center"/>
    </xf>
    <xf numFmtId="41" fontId="14" fillId="0" borderId="0" xfId="50" applyFont="1" applyFill="1" applyAlignment="1">
      <alignment horizontal="center" vertical="center"/>
    </xf>
    <xf numFmtId="41" fontId="9" fillId="0" borderId="0" xfId="50" applyFont="1" applyFill="1" applyBorder="1" applyAlignment="1" quotePrefix="1">
      <alignment horizontal="right" vertical="center"/>
    </xf>
    <xf numFmtId="41" fontId="0" fillId="33" borderId="22" xfId="50" applyFont="1" applyFill="1" applyBorder="1" applyAlignment="1">
      <alignment horizontal="center" vertical="center"/>
    </xf>
    <xf numFmtId="41" fontId="0" fillId="33" borderId="12" xfId="50" applyFont="1" applyFill="1" applyBorder="1" applyAlignment="1">
      <alignment horizontal="center" vertical="center"/>
    </xf>
    <xf numFmtId="41" fontId="15" fillId="33" borderId="12" xfId="50" applyFont="1" applyFill="1" applyBorder="1" applyAlignment="1">
      <alignment horizontal="center" vertical="center"/>
    </xf>
    <xf numFmtId="41" fontId="0" fillId="33" borderId="23" xfId="50" applyFont="1" applyFill="1" applyBorder="1" applyAlignment="1">
      <alignment horizontal="center" vertical="center"/>
    </xf>
    <xf numFmtId="41" fontId="7" fillId="0" borderId="0" xfId="50" applyFont="1" applyFill="1" applyBorder="1" applyAlignment="1">
      <alignment vertical="center"/>
    </xf>
    <xf numFmtId="41" fontId="7" fillId="0" borderId="0" xfId="50" applyFont="1" applyFill="1" applyAlignment="1">
      <alignment vertical="center"/>
    </xf>
    <xf numFmtId="41" fontId="7" fillId="0" borderId="0" xfId="50" applyFont="1" applyFill="1" applyAlignment="1">
      <alignment vertical="center"/>
    </xf>
    <xf numFmtId="41" fontId="3" fillId="33" borderId="22" xfId="50" applyFont="1" applyFill="1" applyBorder="1" applyAlignment="1">
      <alignment horizontal="left" vertical="center"/>
    </xf>
    <xf numFmtId="41" fontId="3" fillId="33" borderId="12" xfId="50" applyFont="1" applyFill="1" applyBorder="1" applyAlignment="1">
      <alignment horizontal="center" vertical="center"/>
    </xf>
    <xf numFmtId="41" fontId="16" fillId="33" borderId="12" xfId="50" applyFont="1" applyFill="1" applyBorder="1" applyAlignment="1">
      <alignment horizontal="center" vertical="center"/>
    </xf>
    <xf numFmtId="41" fontId="3" fillId="33" borderId="23" xfId="50" applyFont="1" applyFill="1" applyBorder="1" applyAlignment="1">
      <alignment horizontal="center" vertical="center"/>
    </xf>
    <xf numFmtId="41" fontId="3" fillId="33" borderId="22" xfId="50" applyFont="1" applyFill="1" applyBorder="1" applyAlignment="1">
      <alignment vertical="center"/>
    </xf>
    <xf numFmtId="41" fontId="3" fillId="33" borderId="12" xfId="50" applyFont="1" applyFill="1" applyBorder="1" applyAlignment="1">
      <alignment horizontal="left" vertical="center"/>
    </xf>
    <xf numFmtId="41" fontId="16" fillId="33" borderId="12" xfId="50" applyFont="1" applyFill="1" applyBorder="1" applyAlignment="1">
      <alignment vertical="center"/>
    </xf>
    <xf numFmtId="41" fontId="7" fillId="0" borderId="0" xfId="50" applyFont="1" applyFill="1" applyBorder="1" applyAlignment="1" applyProtection="1">
      <alignment horizontal="center" vertical="center"/>
      <protection hidden="1"/>
    </xf>
    <xf numFmtId="41" fontId="7" fillId="0" borderId="0" xfId="50" applyFont="1" applyFill="1" applyBorder="1" applyAlignment="1">
      <alignment vertical="center"/>
    </xf>
    <xf numFmtId="41" fontId="3" fillId="33" borderId="25" xfId="50" applyFont="1" applyFill="1" applyBorder="1" applyAlignment="1">
      <alignment vertical="center"/>
    </xf>
    <xf numFmtId="41" fontId="3" fillId="33" borderId="21" xfId="50" applyFont="1" applyFill="1" applyBorder="1" applyAlignment="1">
      <alignment horizontal="left" vertical="center"/>
    </xf>
    <xf numFmtId="41" fontId="3" fillId="33" borderId="21" xfId="50" applyFont="1" applyFill="1" applyBorder="1" applyAlignment="1">
      <alignment horizontal="center" vertical="center"/>
    </xf>
    <xf numFmtId="41" fontId="0" fillId="0" borderId="0" xfId="50" applyFont="1" applyFill="1" applyAlignment="1">
      <alignment vertical="center"/>
    </xf>
    <xf numFmtId="41" fontId="0" fillId="0" borderId="0" xfId="50" applyFont="1" applyFill="1" applyAlignment="1">
      <alignment horizontal="center"/>
    </xf>
    <xf numFmtId="41" fontId="9" fillId="0" borderId="22" xfId="50" applyFont="1" applyBorder="1" applyAlignment="1">
      <alignment horizontal="left" vertical="center"/>
    </xf>
    <xf numFmtId="41" fontId="7" fillId="0" borderId="22" xfId="50" applyFont="1" applyBorder="1" applyAlignment="1">
      <alignment horizontal="left" vertical="center"/>
    </xf>
    <xf numFmtId="41" fontId="9" fillId="0" borderId="22" xfId="50" applyFont="1" applyFill="1" applyBorder="1" applyAlignment="1">
      <alignment horizontal="left" vertical="center"/>
    </xf>
    <xf numFmtId="41" fontId="7" fillId="0" borderId="22" xfId="50" applyFont="1" applyFill="1" applyBorder="1" applyAlignment="1">
      <alignment horizontal="left" vertical="center"/>
    </xf>
    <xf numFmtId="41" fontId="7" fillId="0" borderId="25" xfId="50" applyFont="1" applyFill="1" applyBorder="1" applyAlignment="1">
      <alignment horizontal="left" vertical="center"/>
    </xf>
    <xf numFmtId="41" fontId="0" fillId="0" borderId="0" xfId="50" applyFont="1" applyAlignment="1">
      <alignment vertical="center"/>
    </xf>
    <xf numFmtId="41" fontId="6" fillId="0" borderId="23" xfId="50" applyFont="1" applyBorder="1" applyAlignment="1">
      <alignment vertical="center"/>
    </xf>
    <xf numFmtId="41" fontId="16" fillId="0" borderId="12" xfId="50" applyFont="1" applyFill="1" applyBorder="1" applyAlignment="1">
      <alignment horizontal="center" vertical="center"/>
    </xf>
    <xf numFmtId="41" fontId="16" fillId="0" borderId="21" xfId="5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41" fontId="6" fillId="0" borderId="23" xfId="50" applyFont="1" applyFill="1" applyBorder="1" applyAlignment="1">
      <alignment vertical="center"/>
    </xf>
    <xf numFmtId="0" fontId="7" fillId="0" borderId="22" xfId="50" applyNumberFormat="1" applyFont="1" applyBorder="1" applyAlignment="1">
      <alignment horizontal="left" vertical="center" shrinkToFit="1"/>
    </xf>
    <xf numFmtId="223" fontId="0" fillId="0" borderId="0" xfId="50" applyNumberFormat="1" applyFont="1" applyAlignment="1">
      <alignment vertical="center"/>
    </xf>
    <xf numFmtId="189" fontId="7" fillId="0" borderId="12" xfId="50" applyNumberFormat="1" applyFont="1" applyFill="1" applyBorder="1" applyAlignment="1">
      <alignment vertical="center"/>
    </xf>
    <xf numFmtId="41" fontId="3" fillId="33" borderId="23" xfId="50" applyFont="1" applyFill="1" applyBorder="1" applyAlignment="1">
      <alignment horizontal="left" vertical="center" shrinkToFit="1"/>
    </xf>
    <xf numFmtId="41" fontId="3" fillId="33" borderId="24" xfId="50" applyFont="1" applyFill="1" applyBorder="1" applyAlignment="1">
      <alignment horizontal="left" vertical="center" shrinkToFit="1"/>
    </xf>
    <xf numFmtId="189" fontId="0" fillId="0" borderId="0" xfId="50" applyNumberFormat="1" applyFont="1" applyAlignment="1">
      <alignment vertical="center"/>
    </xf>
    <xf numFmtId="41" fontId="9" fillId="0" borderId="25" xfId="50" applyFont="1" applyFill="1" applyBorder="1" applyAlignment="1">
      <alignment horizontal="center" vertical="center"/>
    </xf>
    <xf numFmtId="41" fontId="6" fillId="0" borderId="24" xfId="50" applyFont="1" applyBorder="1" applyAlignment="1">
      <alignment vertical="center"/>
    </xf>
    <xf numFmtId="41" fontId="3" fillId="33" borderId="12" xfId="50" applyFont="1" applyFill="1" applyBorder="1" applyAlignment="1">
      <alignment horizontal="left" vertical="center" shrinkToFit="1"/>
    </xf>
    <xf numFmtId="41" fontId="7" fillId="33" borderId="12" xfId="50" applyFont="1" applyFill="1" applyBorder="1" applyAlignment="1">
      <alignment horizontal="left" vertical="center" shrinkToFit="1"/>
    </xf>
    <xf numFmtId="200" fontId="3" fillId="0" borderId="0" xfId="50" applyNumberFormat="1" applyFont="1" applyBorder="1" applyAlignment="1">
      <alignment horizontal="left" vertical="center"/>
    </xf>
    <xf numFmtId="201" fontId="3" fillId="0" borderId="0" xfId="50" applyNumberFormat="1" applyFont="1" applyBorder="1" applyAlignment="1">
      <alignment horizontal="left" vertical="center"/>
    </xf>
    <xf numFmtId="41" fontId="17" fillId="0" borderId="0" xfId="50" applyFont="1" applyBorder="1" applyAlignment="1">
      <alignment vertical="center"/>
    </xf>
    <xf numFmtId="41" fontId="7" fillId="0" borderId="23" xfId="50" applyFont="1" applyBorder="1" applyAlignment="1">
      <alignment horizontal="center" vertical="center"/>
    </xf>
    <xf numFmtId="41" fontId="7" fillId="0" borderId="26" xfId="50" applyFont="1" applyBorder="1" applyAlignment="1">
      <alignment vertical="center"/>
    </xf>
    <xf numFmtId="41" fontId="7" fillId="0" borderId="27" xfId="50" applyFont="1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 quotePrefix="1">
      <alignment horizontal="center" vertical="center"/>
    </xf>
    <xf numFmtId="222" fontId="13" fillId="34" borderId="28" xfId="65" applyNumberFormat="1" applyFont="1" applyFill="1" applyBorder="1" applyAlignment="1">
      <alignment horizontal="center" vertical="center"/>
      <protection/>
    </xf>
    <xf numFmtId="222" fontId="13" fillId="34" borderId="2" xfId="65" applyNumberFormat="1" applyFont="1" applyFill="1" applyBorder="1" applyAlignment="1">
      <alignment horizontal="center" vertical="center"/>
      <protection/>
    </xf>
    <xf numFmtId="222" fontId="13" fillId="34" borderId="29" xfId="65" applyNumberFormat="1" applyFont="1" applyFill="1" applyBorder="1" applyAlignment="1">
      <alignment horizontal="center" vertical="center"/>
      <protection/>
    </xf>
    <xf numFmtId="41" fontId="7" fillId="0" borderId="30" xfId="50" applyFont="1" applyBorder="1" applyAlignment="1">
      <alignment horizontal="center" vertical="center"/>
    </xf>
    <xf numFmtId="41" fontId="7" fillId="0" borderId="22" xfId="50" applyFont="1" applyBorder="1" applyAlignment="1">
      <alignment horizontal="center" vertical="center"/>
    </xf>
    <xf numFmtId="41" fontId="7" fillId="0" borderId="31" xfId="50" applyFont="1" applyBorder="1" applyAlignment="1">
      <alignment horizontal="center" vertical="center"/>
    </xf>
    <xf numFmtId="41" fontId="7" fillId="0" borderId="12" xfId="50" applyFont="1" applyBorder="1" applyAlignment="1">
      <alignment horizontal="center" vertical="center"/>
    </xf>
    <xf numFmtId="0" fontId="7" fillId="0" borderId="31" xfId="66" applyFont="1" applyBorder="1" applyAlignment="1">
      <alignment horizontal="center" vertical="center"/>
      <protection/>
    </xf>
    <xf numFmtId="0" fontId="7" fillId="0" borderId="12" xfId="66" applyFont="1" applyBorder="1" applyAlignment="1">
      <alignment horizontal="center" vertical="center"/>
      <protection/>
    </xf>
    <xf numFmtId="41" fontId="7" fillId="0" borderId="32" xfId="50" applyFont="1" applyBorder="1" applyAlignment="1">
      <alignment horizontal="center" vertical="center"/>
    </xf>
    <xf numFmtId="41" fontId="7" fillId="0" borderId="23" xfId="50" applyFont="1" applyBorder="1" applyAlignment="1">
      <alignment horizontal="center" vertical="center"/>
    </xf>
    <xf numFmtId="41" fontId="7" fillId="0" borderId="33" xfId="50" applyFont="1" applyBorder="1" applyAlignment="1">
      <alignment horizontal="center" vertical="center"/>
    </xf>
    <xf numFmtId="41" fontId="7" fillId="0" borderId="34" xfId="50" applyFont="1" applyBorder="1" applyAlignment="1">
      <alignment horizontal="center" vertical="center"/>
    </xf>
    <xf numFmtId="41" fontId="7" fillId="0" borderId="35" xfId="50" applyFont="1" applyBorder="1" applyAlignment="1">
      <alignment horizontal="center" vertical="center"/>
    </xf>
    <xf numFmtId="41" fontId="7" fillId="0" borderId="36" xfId="50" applyFont="1" applyBorder="1" applyAlignment="1">
      <alignment horizontal="center" vertical="center"/>
    </xf>
    <xf numFmtId="0" fontId="7" fillId="0" borderId="35" xfId="66" applyFont="1" applyBorder="1" applyAlignment="1">
      <alignment horizontal="center" vertical="center"/>
      <protection/>
    </xf>
    <xf numFmtId="0" fontId="7" fillId="0" borderId="36" xfId="66" applyFont="1" applyBorder="1" applyAlignment="1">
      <alignment horizontal="center" vertical="center"/>
      <protection/>
    </xf>
    <xf numFmtId="41" fontId="7" fillId="0" borderId="37" xfId="50" applyFont="1" applyBorder="1" applyAlignment="1">
      <alignment horizontal="center" vertical="center"/>
    </xf>
    <xf numFmtId="41" fontId="7" fillId="0" borderId="38" xfId="50" applyFont="1" applyBorder="1" applyAlignment="1">
      <alignment horizontal="center" vertical="center"/>
    </xf>
    <xf numFmtId="0" fontId="9" fillId="0" borderId="39" xfId="0" applyFont="1" applyBorder="1" applyAlignment="1">
      <alignment vertical="center"/>
    </xf>
    <xf numFmtId="0" fontId="9" fillId="0" borderId="40" xfId="0" applyFont="1" applyBorder="1" applyAlignment="1">
      <alignment vertical="center"/>
    </xf>
    <xf numFmtId="0" fontId="9" fillId="0" borderId="41" xfId="0" applyFont="1" applyBorder="1" applyAlignment="1">
      <alignment vertical="center"/>
    </xf>
    <xf numFmtId="41" fontId="7" fillId="0" borderId="42" xfId="50" applyFont="1" applyBorder="1" applyAlignment="1">
      <alignment horizontal="center" vertical="center"/>
    </xf>
    <xf numFmtId="41" fontId="7" fillId="0" borderId="43" xfId="50" applyFont="1" applyBorder="1" applyAlignment="1">
      <alignment horizontal="center" vertical="center"/>
    </xf>
    <xf numFmtId="41" fontId="13" fillId="34" borderId="28" xfId="50" applyFont="1" applyFill="1" applyBorder="1" applyAlignment="1">
      <alignment horizontal="center" vertical="center"/>
    </xf>
    <xf numFmtId="41" fontId="13" fillId="34" borderId="2" xfId="50" applyFont="1" applyFill="1" applyBorder="1" applyAlignment="1">
      <alignment horizontal="center" vertical="center"/>
    </xf>
    <xf numFmtId="41" fontId="13" fillId="34" borderId="29" xfId="50" applyFont="1" applyFill="1" applyBorder="1" applyAlignment="1">
      <alignment horizontal="center" vertical="center"/>
    </xf>
    <xf numFmtId="41" fontId="0" fillId="33" borderId="44" xfId="50" applyFont="1" applyFill="1" applyBorder="1" applyAlignment="1">
      <alignment horizontal="center" vertical="center"/>
    </xf>
    <xf numFmtId="41" fontId="0" fillId="33" borderId="45" xfId="50" applyFont="1" applyFill="1" applyBorder="1" applyAlignment="1">
      <alignment horizontal="center" vertical="center"/>
    </xf>
    <xf numFmtId="41" fontId="0" fillId="33" borderId="46" xfId="50" applyFont="1" applyFill="1" applyBorder="1" applyAlignment="1">
      <alignment horizontal="center" vertical="center"/>
    </xf>
    <xf numFmtId="41" fontId="0" fillId="33" borderId="39" xfId="50" applyFont="1" applyFill="1" applyBorder="1" applyAlignment="1">
      <alignment horizontal="center" vertical="center"/>
    </xf>
    <xf numFmtId="41" fontId="0" fillId="33" borderId="40" xfId="50" applyFont="1" applyFill="1" applyBorder="1" applyAlignment="1">
      <alignment horizontal="center" vertical="center"/>
    </xf>
    <xf numFmtId="41" fontId="0" fillId="33" borderId="41" xfId="50" applyFont="1" applyFill="1" applyBorder="1" applyAlignment="1">
      <alignment horizontal="center" vertical="center"/>
    </xf>
  </cellXfs>
  <cellStyles count="54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Header1" xfId="33"/>
    <cellStyle name="Header2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메모" xfId="44"/>
    <cellStyle name="Percent" xfId="45"/>
    <cellStyle name="보통" xfId="46"/>
    <cellStyle name="설명 텍스트" xfId="47"/>
    <cellStyle name="셀 확인" xfId="48"/>
    <cellStyle name="Comma" xfId="49"/>
    <cellStyle name="Comma [0]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콤마 [0]_Module1" xfId="62"/>
    <cellStyle name="Currency" xfId="63"/>
    <cellStyle name="Currency [0]" xfId="64"/>
    <cellStyle name="표준_생태자연석옹벽내역서" xfId="65"/>
    <cellStyle name="표준_설계서-2" xfId="66"/>
    <cellStyle name="Hyperlink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600075</xdr:colOff>
      <xdr:row>12</xdr:row>
      <xdr:rowOff>285750</xdr:rowOff>
    </xdr:from>
    <xdr:to>
      <xdr:col>10</xdr:col>
      <xdr:colOff>723900</xdr:colOff>
      <xdr:row>16</xdr:row>
      <xdr:rowOff>304800</xdr:rowOff>
    </xdr:to>
    <xdr:pic>
      <xdr:nvPicPr>
        <xdr:cNvPr id="1" name="그림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057650"/>
          <a:ext cx="69818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</xdr:colOff>
      <xdr:row>14</xdr:row>
      <xdr:rowOff>104775</xdr:rowOff>
    </xdr:from>
    <xdr:to>
      <xdr:col>10</xdr:col>
      <xdr:colOff>390525</xdr:colOff>
      <xdr:row>17</xdr:row>
      <xdr:rowOff>85725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048000" y="4505325"/>
          <a:ext cx="4810125" cy="923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본사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및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공장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: (44936)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울산광역시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울주군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언양읍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반천산업로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113-11
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Tel. 052 - 247 - 5027 ~ 8, 5525  /   Fax. 052 - 258 - 0041 
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Homepage. www. tiroad.co.kr / E-mail. turinroad@hanmail.net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A3" sqref="A3:L5"/>
    </sheetView>
  </sheetViews>
  <sheetFormatPr defaultColWidth="8.88671875" defaultRowHeight="24.75" customHeight="1"/>
  <cols>
    <col min="1" max="1" width="7.10546875" style="0" customWidth="1"/>
    <col min="12" max="12" width="16.88671875" style="0" customWidth="1"/>
  </cols>
  <sheetData>
    <row r="1" spans="1:12" ht="24.75" customHeight="1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3"/>
    </row>
    <row r="2" spans="1:12" ht="24.75" customHeight="1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6"/>
    </row>
    <row r="3" spans="1:12" ht="24.75" customHeight="1">
      <c r="A3" s="94" t="s">
        <v>26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6"/>
    </row>
    <row r="4" spans="1:12" ht="24.75" customHeight="1">
      <c r="A4" s="94"/>
      <c r="B4" s="95"/>
      <c r="C4" s="95"/>
      <c r="D4" s="95"/>
      <c r="E4" s="95"/>
      <c r="F4" s="95"/>
      <c r="G4" s="95"/>
      <c r="H4" s="95"/>
      <c r="I4" s="95"/>
      <c r="J4" s="95"/>
      <c r="K4" s="95"/>
      <c r="L4" s="96"/>
    </row>
    <row r="5" spans="1:12" ht="24.75" customHeight="1">
      <c r="A5" s="94"/>
      <c r="B5" s="95"/>
      <c r="C5" s="95"/>
      <c r="D5" s="95"/>
      <c r="E5" s="95"/>
      <c r="F5" s="95"/>
      <c r="G5" s="95"/>
      <c r="H5" s="95"/>
      <c r="I5" s="95"/>
      <c r="J5" s="95"/>
      <c r="K5" s="95"/>
      <c r="L5" s="96"/>
    </row>
    <row r="6" spans="1:12" ht="24.75" customHeight="1">
      <c r="A6" s="100" t="s">
        <v>16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1:12" ht="24.75" customHeight="1">
      <c r="A7" s="97"/>
      <c r="B7" s="98"/>
      <c r="C7" s="98"/>
      <c r="D7" s="98"/>
      <c r="E7" s="98"/>
      <c r="F7" s="98"/>
      <c r="G7" s="98"/>
      <c r="H7" s="98"/>
      <c r="I7" s="98"/>
      <c r="J7" s="98"/>
      <c r="K7" s="98"/>
      <c r="L7" s="99"/>
    </row>
    <row r="8" spans="1:12" ht="24.75" customHeight="1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6"/>
    </row>
    <row r="9" spans="1:12" ht="24.75" customHeight="1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6"/>
    </row>
    <row r="10" spans="1:12" ht="24.75" customHeight="1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6"/>
    </row>
    <row r="11" spans="1:12" ht="24.75" customHeight="1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6"/>
    </row>
    <row r="12" spans="1:12" ht="24.75" customHeight="1">
      <c r="A12" s="14"/>
      <c r="B12" s="15"/>
      <c r="C12" s="15"/>
      <c r="D12" s="20"/>
      <c r="E12" s="15"/>
      <c r="F12" s="15"/>
      <c r="G12" s="15"/>
      <c r="H12" s="15"/>
      <c r="I12" s="15"/>
      <c r="J12" s="15"/>
      <c r="K12" s="15"/>
      <c r="L12" s="16"/>
    </row>
    <row r="13" spans="1:12" ht="24.75" customHeight="1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6"/>
    </row>
    <row r="14" spans="1:12" ht="24.75" customHeight="1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6"/>
    </row>
    <row r="15" spans="1:12" ht="24.75" customHeight="1">
      <c r="A15" s="97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9"/>
    </row>
    <row r="16" spans="1:12" ht="24.75" customHeight="1">
      <c r="A16" s="97"/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9"/>
    </row>
    <row r="17" spans="1:12" ht="24.75" customHeight="1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6"/>
    </row>
    <row r="18" spans="1:12" ht="24.75" customHeight="1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6"/>
    </row>
    <row r="19" spans="1:12" ht="24.75" customHeight="1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9"/>
    </row>
  </sheetData>
  <sheetProtection/>
  <mergeCells count="3">
    <mergeCell ref="A3:L5"/>
    <mergeCell ref="A15:L16"/>
    <mergeCell ref="A6:L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zoomScaleSheetLayoutView="85" zoomScalePageLayoutView="0" workbookViewId="0" topLeftCell="A1">
      <pane ySplit="3" topLeftCell="A4" activePane="bottomLeft" state="frozen"/>
      <selection pane="topLeft" activeCell="C13" sqref="C13"/>
      <selection pane="bottomLeft" activeCell="A1" sqref="A1:M1"/>
    </sheetView>
  </sheetViews>
  <sheetFormatPr defaultColWidth="8.88671875" defaultRowHeight="13.5"/>
  <cols>
    <col min="1" max="1" width="19.99609375" style="72" customWidth="1"/>
    <col min="2" max="2" width="16.6640625" style="72" customWidth="1"/>
    <col min="3" max="3" width="6.99609375" style="2" customWidth="1"/>
    <col min="4" max="4" width="5.77734375" style="21" customWidth="1"/>
    <col min="5" max="12" width="10.3359375" style="72" customWidth="1"/>
    <col min="13" max="13" width="13.3359375" style="72" customWidth="1"/>
    <col min="14" max="16384" width="8.88671875" style="2" customWidth="1"/>
  </cols>
  <sheetData>
    <row r="1" spans="1:13" s="4" customFormat="1" ht="34.5" customHeight="1">
      <c r="A1" s="101" t="s">
        <v>55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3"/>
    </row>
    <row r="2" spans="1:13" s="5" customFormat="1" ht="19.5" customHeight="1">
      <c r="A2" s="104" t="s">
        <v>3</v>
      </c>
      <c r="B2" s="106" t="s">
        <v>4</v>
      </c>
      <c r="C2" s="108" t="s">
        <v>5</v>
      </c>
      <c r="D2" s="108" t="s">
        <v>6</v>
      </c>
      <c r="E2" s="106" t="s">
        <v>7</v>
      </c>
      <c r="F2" s="106"/>
      <c r="G2" s="106" t="s">
        <v>8</v>
      </c>
      <c r="H2" s="106"/>
      <c r="I2" s="106" t="s">
        <v>9</v>
      </c>
      <c r="J2" s="106"/>
      <c r="K2" s="106" t="s">
        <v>10</v>
      </c>
      <c r="L2" s="106"/>
      <c r="M2" s="110" t="s">
        <v>11</v>
      </c>
    </row>
    <row r="3" spans="1:13" s="5" customFormat="1" ht="19.5" customHeight="1">
      <c r="A3" s="105"/>
      <c r="B3" s="107"/>
      <c r="C3" s="109"/>
      <c r="D3" s="109"/>
      <c r="E3" s="24" t="s">
        <v>12</v>
      </c>
      <c r="F3" s="24" t="s">
        <v>13</v>
      </c>
      <c r="G3" s="24" t="s">
        <v>12</v>
      </c>
      <c r="H3" s="24" t="s">
        <v>13</v>
      </c>
      <c r="I3" s="24" t="s">
        <v>12</v>
      </c>
      <c r="J3" s="24" t="s">
        <v>13</v>
      </c>
      <c r="K3" s="24" t="s">
        <v>12</v>
      </c>
      <c r="L3" s="24" t="s">
        <v>13</v>
      </c>
      <c r="M3" s="111"/>
    </row>
    <row r="4" spans="1:13" s="5" customFormat="1" ht="19.5" customHeight="1">
      <c r="A4" s="67" t="s">
        <v>38</v>
      </c>
      <c r="B4" s="26"/>
      <c r="C4" s="6"/>
      <c r="D4" s="1"/>
      <c r="E4" s="26"/>
      <c r="F4" s="26"/>
      <c r="G4" s="26"/>
      <c r="H4" s="26"/>
      <c r="I4" s="26"/>
      <c r="J4" s="26"/>
      <c r="K4" s="26"/>
      <c r="L4" s="38"/>
      <c r="M4" s="33" t="s">
        <v>17</v>
      </c>
    </row>
    <row r="5" spans="1:13" s="5" customFormat="1" ht="19.5" customHeight="1">
      <c r="A5" s="67" t="s">
        <v>14</v>
      </c>
      <c r="B5" s="26"/>
      <c r="C5" s="6"/>
      <c r="D5" s="1"/>
      <c r="E5" s="26"/>
      <c r="F5" s="26"/>
      <c r="G5" s="26"/>
      <c r="H5" s="26"/>
      <c r="I5" s="26"/>
      <c r="J5" s="26"/>
      <c r="K5" s="26"/>
      <c r="L5" s="38"/>
      <c r="M5" s="33"/>
    </row>
    <row r="6" spans="1:13" s="5" customFormat="1" ht="19.5" customHeight="1">
      <c r="A6" s="78" t="s">
        <v>25</v>
      </c>
      <c r="B6" s="87" t="s">
        <v>39</v>
      </c>
      <c r="C6" s="6">
        <v>1</v>
      </c>
      <c r="D6" s="1" t="s">
        <v>15</v>
      </c>
      <c r="E6" s="26">
        <f>물가시세표!D7</f>
        <v>220000</v>
      </c>
      <c r="F6" s="26">
        <f>ROUND(C6*E6,0)</f>
        <v>220000</v>
      </c>
      <c r="G6" s="26"/>
      <c r="H6" s="26"/>
      <c r="I6" s="26"/>
      <c r="J6" s="26"/>
      <c r="K6" s="26">
        <f>E6+G6+I6</f>
        <v>220000</v>
      </c>
      <c r="L6" s="26">
        <f>F6+H6+J6</f>
        <v>220000</v>
      </c>
      <c r="M6" s="33"/>
    </row>
    <row r="7" spans="1:13" s="5" customFormat="1" ht="19.5" customHeight="1">
      <c r="A7" s="69" t="s">
        <v>0</v>
      </c>
      <c r="B7" s="28"/>
      <c r="C7" s="7"/>
      <c r="D7" s="8"/>
      <c r="E7" s="38"/>
      <c r="F7" s="40">
        <f>F6</f>
        <v>220000</v>
      </c>
      <c r="G7" s="38"/>
      <c r="H7" s="40"/>
      <c r="I7" s="38"/>
      <c r="J7" s="40"/>
      <c r="K7" s="38"/>
      <c r="L7" s="40">
        <f>L6</f>
        <v>220000</v>
      </c>
      <c r="M7" s="34"/>
    </row>
    <row r="8" spans="1:13" s="5" customFormat="1" ht="19.5" customHeight="1">
      <c r="A8" s="67" t="s">
        <v>20</v>
      </c>
      <c r="B8" s="26"/>
      <c r="C8" s="6"/>
      <c r="D8" s="1"/>
      <c r="E8" s="26"/>
      <c r="F8" s="26"/>
      <c r="G8" s="26"/>
      <c r="H8" s="26"/>
      <c r="I8" s="26"/>
      <c r="J8" s="26"/>
      <c r="K8" s="26"/>
      <c r="L8" s="26"/>
      <c r="M8" s="33"/>
    </row>
    <row r="9" spans="1:13" s="5" customFormat="1" ht="19.5" customHeight="1">
      <c r="A9" s="70" t="s">
        <v>21</v>
      </c>
      <c r="B9" s="28"/>
      <c r="C9" s="7">
        <v>0.8</v>
      </c>
      <c r="D9" s="8" t="s">
        <v>22</v>
      </c>
      <c r="E9" s="38">
        <f>일위대가호표!F10</f>
        <v>3764</v>
      </c>
      <c r="F9" s="26">
        <f>ROUND(C9*E9,0)</f>
        <v>3011</v>
      </c>
      <c r="G9" s="38">
        <f>일위대가호표!H10</f>
        <v>17755</v>
      </c>
      <c r="H9" s="26">
        <f>ROUND(C9*G9,0)</f>
        <v>14204</v>
      </c>
      <c r="I9" s="38">
        <f>일위대가호표!J10</f>
        <v>3483</v>
      </c>
      <c r="J9" s="80">
        <f>ROUND(I9*C9,0)</f>
        <v>2786</v>
      </c>
      <c r="K9" s="26">
        <f>E9+G9+I9</f>
        <v>25002</v>
      </c>
      <c r="L9" s="26">
        <f>F9+H9+J9</f>
        <v>20001</v>
      </c>
      <c r="M9" s="91" t="s">
        <v>18</v>
      </c>
    </row>
    <row r="10" spans="1:13" s="5" customFormat="1" ht="19.5" customHeight="1">
      <c r="A10" s="70" t="s">
        <v>23</v>
      </c>
      <c r="B10" s="28"/>
      <c r="C10" s="7">
        <v>0.03</v>
      </c>
      <c r="D10" s="8" t="s">
        <v>24</v>
      </c>
      <c r="E10" s="38"/>
      <c r="F10" s="40"/>
      <c r="G10" s="38">
        <f>일위대가호표!H13</f>
        <v>138989</v>
      </c>
      <c r="H10" s="26">
        <f>ROUND(C10*G10,0)</f>
        <v>4170</v>
      </c>
      <c r="I10" s="38"/>
      <c r="J10" s="40"/>
      <c r="K10" s="26">
        <f>E10+G10+I10</f>
        <v>138989</v>
      </c>
      <c r="L10" s="26">
        <f>F10+H10+J10</f>
        <v>4170</v>
      </c>
      <c r="M10" s="91" t="s">
        <v>19</v>
      </c>
    </row>
    <row r="11" spans="1:13" s="5" customFormat="1" ht="19.5" customHeight="1">
      <c r="A11" s="70"/>
      <c r="B11" s="29"/>
      <c r="C11" s="6"/>
      <c r="D11" s="8"/>
      <c r="E11" s="26"/>
      <c r="F11" s="26"/>
      <c r="G11" s="26"/>
      <c r="H11" s="26"/>
      <c r="I11" s="26"/>
      <c r="J11" s="26"/>
      <c r="K11" s="26"/>
      <c r="L11" s="26"/>
      <c r="M11" s="91"/>
    </row>
    <row r="12" spans="1:13" s="5" customFormat="1" ht="19.5" customHeight="1">
      <c r="A12" s="69" t="s">
        <v>0</v>
      </c>
      <c r="B12" s="28"/>
      <c r="C12" s="7"/>
      <c r="D12" s="8"/>
      <c r="E12" s="38"/>
      <c r="F12" s="40">
        <f>SUM(F9:F10)</f>
        <v>3011</v>
      </c>
      <c r="G12" s="38"/>
      <c r="H12" s="40">
        <f>SUM(H9:H11)</f>
        <v>18374</v>
      </c>
      <c r="I12" s="40"/>
      <c r="J12" s="40">
        <f>SUM(J9:J11)</f>
        <v>2786</v>
      </c>
      <c r="K12" s="38"/>
      <c r="L12" s="40">
        <f>SUM(L9:L11)</f>
        <v>24171</v>
      </c>
      <c r="M12" s="34"/>
    </row>
    <row r="13" spans="1:13" s="5" customFormat="1" ht="19.5" customHeight="1">
      <c r="A13" s="68"/>
      <c r="B13" s="29"/>
      <c r="C13" s="6"/>
      <c r="D13" s="1"/>
      <c r="E13" s="26"/>
      <c r="F13" s="38"/>
      <c r="G13" s="26"/>
      <c r="H13" s="26"/>
      <c r="I13" s="26"/>
      <c r="J13" s="26"/>
      <c r="K13" s="26"/>
      <c r="L13" s="38"/>
      <c r="M13" s="35"/>
    </row>
    <row r="14" spans="1:13" s="5" customFormat="1" ht="19.5" customHeight="1">
      <c r="A14" s="67" t="s">
        <v>10</v>
      </c>
      <c r="B14" s="29"/>
      <c r="C14" s="6"/>
      <c r="D14" s="1"/>
      <c r="E14" s="26"/>
      <c r="F14" s="40">
        <f>F7+F12</f>
        <v>223011</v>
      </c>
      <c r="G14" s="26"/>
      <c r="H14" s="40">
        <f>H7+H12</f>
        <v>18374</v>
      </c>
      <c r="I14" s="40"/>
      <c r="J14" s="40">
        <f>J7+J12</f>
        <v>2786</v>
      </c>
      <c r="K14" s="26"/>
      <c r="L14" s="40">
        <f>F14+H14+J14</f>
        <v>244171</v>
      </c>
      <c r="M14" s="35"/>
    </row>
    <row r="15" spans="1:13" s="5" customFormat="1" ht="19.5" customHeight="1">
      <c r="A15" s="71"/>
      <c r="B15" s="30"/>
      <c r="C15" s="22"/>
      <c r="D15" s="23"/>
      <c r="E15" s="39"/>
      <c r="F15" s="41"/>
      <c r="G15" s="39"/>
      <c r="H15" s="41"/>
      <c r="I15" s="39"/>
      <c r="J15" s="41"/>
      <c r="K15" s="39"/>
      <c r="L15" s="41"/>
      <c r="M15" s="36"/>
    </row>
    <row r="19" ht="13.5">
      <c r="G19" s="83"/>
    </row>
    <row r="28" ht="13.5">
      <c r="F28" s="79"/>
    </row>
  </sheetData>
  <sheetProtection/>
  <mergeCells count="10">
    <mergeCell ref="A1:M1"/>
    <mergeCell ref="A2:A3"/>
    <mergeCell ref="B2:B3"/>
    <mergeCell ref="C2:C3"/>
    <mergeCell ref="D2:D3"/>
    <mergeCell ref="E2:F2"/>
    <mergeCell ref="G2:H2"/>
    <mergeCell ref="I2:J2"/>
    <mergeCell ref="K2:L2"/>
    <mergeCell ref="M2:M3"/>
  </mergeCells>
  <printOptions horizontalCentered="1"/>
  <pageMargins left="0.35433070866141736" right="0.35433070866141736" top="0.44" bottom="0.43" header="0.43" footer="0.15748031496062992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view="pageBreakPreview" zoomScaleSheetLayoutView="100" zoomScalePageLayoutView="0" workbookViewId="0" topLeftCell="A1">
      <pane ySplit="3" topLeftCell="A4" activePane="bottomLeft" state="frozen"/>
      <selection pane="topLeft" activeCell="I13" sqref="I13"/>
      <selection pane="bottomLeft" activeCell="A1" sqref="A1:M1"/>
    </sheetView>
  </sheetViews>
  <sheetFormatPr defaultColWidth="7.10546875" defaultRowHeight="17.25" customHeight="1"/>
  <cols>
    <col min="1" max="1" width="20.88671875" style="31" customWidth="1"/>
    <col min="2" max="2" width="15.5546875" style="32" customWidth="1"/>
    <col min="3" max="3" width="6.77734375" style="4" customWidth="1"/>
    <col min="4" max="4" width="4.77734375" style="9" customWidth="1"/>
    <col min="5" max="12" width="10.3359375" style="31" customWidth="1"/>
    <col min="13" max="13" width="24.4453125" style="37" customWidth="1"/>
    <col min="14" max="14" width="6.88671875" style="10" customWidth="1"/>
    <col min="15" max="17" width="6.88671875" style="4" customWidth="1"/>
    <col min="18" max="16384" width="7.10546875" style="4" customWidth="1"/>
  </cols>
  <sheetData>
    <row r="1" spans="1:13" ht="34.5" customHeight="1">
      <c r="A1" s="101" t="s">
        <v>27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3"/>
    </row>
    <row r="2" spans="1:14" s="5" customFormat="1" ht="19.5" customHeight="1">
      <c r="A2" s="112" t="s">
        <v>28</v>
      </c>
      <c r="B2" s="114" t="s">
        <v>29</v>
      </c>
      <c r="C2" s="116" t="s">
        <v>80</v>
      </c>
      <c r="D2" s="116" t="s">
        <v>30</v>
      </c>
      <c r="E2" s="123" t="s">
        <v>31</v>
      </c>
      <c r="F2" s="124"/>
      <c r="G2" s="123" t="s">
        <v>32</v>
      </c>
      <c r="H2" s="124"/>
      <c r="I2" s="123" t="s">
        <v>33</v>
      </c>
      <c r="J2" s="124"/>
      <c r="K2" s="123" t="s">
        <v>34</v>
      </c>
      <c r="L2" s="124"/>
      <c r="M2" s="118" t="s">
        <v>35</v>
      </c>
      <c r="N2" s="3"/>
    </row>
    <row r="3" spans="1:14" s="5" customFormat="1" ht="19.5" customHeight="1">
      <c r="A3" s="113"/>
      <c r="B3" s="115"/>
      <c r="C3" s="117"/>
      <c r="D3" s="117"/>
      <c r="E3" s="24" t="s">
        <v>36</v>
      </c>
      <c r="F3" s="24" t="s">
        <v>37</v>
      </c>
      <c r="G3" s="24" t="s">
        <v>36</v>
      </c>
      <c r="H3" s="24" t="s">
        <v>37</v>
      </c>
      <c r="I3" s="24" t="s">
        <v>36</v>
      </c>
      <c r="J3" s="24" t="s">
        <v>37</v>
      </c>
      <c r="K3" s="24" t="s">
        <v>36</v>
      </c>
      <c r="L3" s="24" t="s">
        <v>37</v>
      </c>
      <c r="M3" s="119"/>
      <c r="N3" s="3"/>
    </row>
    <row r="4" spans="1:14" s="5" customFormat="1" ht="19.5" customHeight="1">
      <c r="A4" s="120" t="s">
        <v>42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2"/>
      <c r="N4" s="76"/>
    </row>
    <row r="5" spans="1:14" s="5" customFormat="1" ht="19.5" customHeight="1">
      <c r="A5" s="25" t="s">
        <v>41</v>
      </c>
      <c r="B5" s="26"/>
      <c r="C5" s="6">
        <v>0.08</v>
      </c>
      <c r="D5" s="1" t="s">
        <v>40</v>
      </c>
      <c r="E5" s="26"/>
      <c r="F5" s="26"/>
      <c r="G5" s="26">
        <f>물가시세표!D15</f>
        <v>137974</v>
      </c>
      <c r="H5" s="26">
        <f>ROUND(C5*G5,0)</f>
        <v>11038</v>
      </c>
      <c r="I5" s="26"/>
      <c r="J5" s="26"/>
      <c r="K5" s="26">
        <f>SUM(E5,G5,I5)</f>
        <v>137974</v>
      </c>
      <c r="L5" s="38">
        <f>SUM(F5,H5,J5)</f>
        <v>11038</v>
      </c>
      <c r="M5" s="73"/>
      <c r="N5" s="76"/>
    </row>
    <row r="6" spans="1:14" s="5" customFormat="1" ht="19.5" customHeight="1">
      <c r="A6" s="25" t="s">
        <v>43</v>
      </c>
      <c r="B6" s="26"/>
      <c r="C6" s="6">
        <v>0.04</v>
      </c>
      <c r="D6" s="1" t="s">
        <v>40</v>
      </c>
      <c r="E6" s="26"/>
      <c r="F6" s="26"/>
      <c r="G6" s="26">
        <f>물가시세표!D13</f>
        <v>167926</v>
      </c>
      <c r="H6" s="26">
        <f>ROUND(C6*G6,0)</f>
        <v>6717</v>
      </c>
      <c r="I6" s="26"/>
      <c r="J6" s="26"/>
      <c r="K6" s="26">
        <f>SUM(E6,G6,I6)</f>
        <v>167926</v>
      </c>
      <c r="L6" s="38">
        <f>SUM(F6,H6,J6)</f>
        <v>6717</v>
      </c>
      <c r="M6" s="73"/>
      <c r="N6" s="76"/>
    </row>
    <row r="7" spans="1:14" s="5" customFormat="1" ht="19.5" customHeight="1">
      <c r="A7" s="92" t="s">
        <v>44</v>
      </c>
      <c r="B7" s="26" t="s">
        <v>45</v>
      </c>
      <c r="C7" s="6">
        <v>0.423</v>
      </c>
      <c r="D7" s="1" t="s">
        <v>46</v>
      </c>
      <c r="E7" s="26">
        <v>6379</v>
      </c>
      <c r="F7" s="26">
        <f>ROUND(C7*E7,0)</f>
        <v>2698</v>
      </c>
      <c r="G7" s="26"/>
      <c r="H7" s="26"/>
      <c r="I7" s="26">
        <v>2985</v>
      </c>
      <c r="J7" s="26">
        <f>ROUND(C7*I7,0)</f>
        <v>1263</v>
      </c>
      <c r="K7" s="26">
        <v>10027</v>
      </c>
      <c r="L7" s="38">
        <f>SUM(F7,H7,J7)</f>
        <v>3961</v>
      </c>
      <c r="M7" s="93" t="s">
        <v>81</v>
      </c>
      <c r="N7" s="76"/>
    </row>
    <row r="8" spans="1:14" s="5" customFormat="1" ht="19.5" customHeight="1">
      <c r="A8" s="25" t="s">
        <v>47</v>
      </c>
      <c r="B8" s="26" t="s">
        <v>48</v>
      </c>
      <c r="C8" s="6">
        <v>3</v>
      </c>
      <c r="D8" s="1" t="s">
        <v>49</v>
      </c>
      <c r="E8" s="26">
        <f>H5+H6+H7</f>
        <v>17755</v>
      </c>
      <c r="F8" s="26">
        <f>ROUND(C8%*E8,0)</f>
        <v>533</v>
      </c>
      <c r="G8" s="26"/>
      <c r="H8" s="26"/>
      <c r="I8" s="26">
        <v>370</v>
      </c>
      <c r="J8" s="26">
        <f>ROUND(C8*I8,0)</f>
        <v>1110</v>
      </c>
      <c r="K8" s="26">
        <f>SUM(E8,G8,I8)</f>
        <v>18125</v>
      </c>
      <c r="L8" s="38">
        <f>SUM(F8,H8,J8)</f>
        <v>1643</v>
      </c>
      <c r="M8" s="73"/>
      <c r="N8" s="76"/>
    </row>
    <row r="9" spans="1:14" s="5" customFormat="1" ht="19.5" customHeight="1">
      <c r="A9" s="25" t="s">
        <v>50</v>
      </c>
      <c r="B9" s="26" t="s">
        <v>48</v>
      </c>
      <c r="C9" s="6">
        <v>3</v>
      </c>
      <c r="D9" s="1" t="s">
        <v>49</v>
      </c>
      <c r="E9" s="26">
        <f>SUM(H5:H8)</f>
        <v>17755</v>
      </c>
      <c r="F9" s="26">
        <f>ROUND(C9%*E9,0)</f>
        <v>533</v>
      </c>
      <c r="G9" s="26"/>
      <c r="H9" s="26"/>
      <c r="I9" s="26">
        <v>370</v>
      </c>
      <c r="J9" s="26">
        <f>ROUND(C9*I9,0)</f>
        <v>1110</v>
      </c>
      <c r="K9" s="26">
        <f>SUM(E9,G9,I9)</f>
        <v>18125</v>
      </c>
      <c r="L9" s="38">
        <f>SUM(F9,H9,J9)</f>
        <v>1643</v>
      </c>
      <c r="M9" s="73"/>
      <c r="N9" s="76"/>
    </row>
    <row r="10" spans="1:14" s="5" customFormat="1" ht="16.5" customHeight="1">
      <c r="A10" s="27" t="s">
        <v>51</v>
      </c>
      <c r="B10" s="28"/>
      <c r="C10" s="7"/>
      <c r="D10" s="8"/>
      <c r="E10" s="38"/>
      <c r="F10" s="40">
        <f>SUM(F5:F9)</f>
        <v>3764</v>
      </c>
      <c r="G10" s="38"/>
      <c r="H10" s="40">
        <f>SUM(H5:H9)</f>
        <v>17755</v>
      </c>
      <c r="I10" s="38"/>
      <c r="J10" s="40">
        <f>SUM(J5:J9)</f>
        <v>3483</v>
      </c>
      <c r="K10" s="38"/>
      <c r="L10" s="40">
        <f>SUM(F10,H10,J10)</f>
        <v>25002</v>
      </c>
      <c r="M10" s="77"/>
      <c r="N10" s="76"/>
    </row>
    <row r="11" spans="1:14" s="5" customFormat="1" ht="19.5" customHeight="1">
      <c r="A11" s="120" t="s">
        <v>52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2"/>
      <c r="N11" s="76"/>
    </row>
    <row r="12" spans="1:14" s="5" customFormat="1" ht="19.5" customHeight="1">
      <c r="A12" s="25" t="s">
        <v>53</v>
      </c>
      <c r="B12" s="26" t="s">
        <v>54</v>
      </c>
      <c r="C12" s="6">
        <v>1</v>
      </c>
      <c r="D12" s="1" t="s">
        <v>40</v>
      </c>
      <c r="E12" s="26"/>
      <c r="F12" s="26"/>
      <c r="G12" s="26">
        <f>물가시세표!D14</f>
        <v>138989</v>
      </c>
      <c r="H12" s="26">
        <f>ROUND(C12*G12,1)</f>
        <v>138989</v>
      </c>
      <c r="I12" s="26"/>
      <c r="J12" s="26"/>
      <c r="K12" s="26">
        <f>SUM(E12,G12,I12)</f>
        <v>138989</v>
      </c>
      <c r="L12" s="38">
        <f>SUM(F12,H12,J12)</f>
        <v>138989</v>
      </c>
      <c r="M12" s="73"/>
      <c r="N12" s="76"/>
    </row>
    <row r="13" spans="1:14" s="5" customFormat="1" ht="16.5" customHeight="1">
      <c r="A13" s="84" t="s">
        <v>51</v>
      </c>
      <c r="B13" s="30"/>
      <c r="C13" s="22"/>
      <c r="D13" s="23"/>
      <c r="E13" s="39"/>
      <c r="F13" s="41"/>
      <c r="G13" s="39"/>
      <c r="H13" s="41">
        <f>SUM(H12:H12)</f>
        <v>138989</v>
      </c>
      <c r="I13" s="39"/>
      <c r="J13" s="41"/>
      <c r="K13" s="39"/>
      <c r="L13" s="41">
        <f>SUM(F13,H13,J13)</f>
        <v>138989</v>
      </c>
      <c r="M13" s="85"/>
      <c r="N13" s="76"/>
    </row>
    <row r="15" ht="39" customHeight="1">
      <c r="A15" s="90"/>
    </row>
    <row r="16" ht="39" customHeight="1">
      <c r="A16" s="90"/>
    </row>
    <row r="17" spans="1:2" ht="39" customHeight="1">
      <c r="A17" s="90"/>
      <c r="B17" s="89"/>
    </row>
    <row r="18" ht="39" customHeight="1">
      <c r="A18" s="90"/>
    </row>
    <row r="19" spans="1:2" ht="39" customHeight="1">
      <c r="A19" s="90"/>
      <c r="B19" s="89"/>
    </row>
    <row r="20" ht="17.25" customHeight="1">
      <c r="B20" s="88"/>
    </row>
  </sheetData>
  <sheetProtection/>
  <mergeCells count="12">
    <mergeCell ref="K2:L2"/>
    <mergeCell ref="E2:F2"/>
    <mergeCell ref="A1:M1"/>
    <mergeCell ref="A2:A3"/>
    <mergeCell ref="B2:B3"/>
    <mergeCell ref="C2:C3"/>
    <mergeCell ref="M2:M3"/>
    <mergeCell ref="A11:M11"/>
    <mergeCell ref="D2:D3"/>
    <mergeCell ref="G2:H2"/>
    <mergeCell ref="A4:M4"/>
    <mergeCell ref="I2:J2"/>
  </mergeCells>
  <printOptions horizontalCentered="1"/>
  <pageMargins left="0.25" right="0.25" top="0.75" bottom="0.75" header="0.3" footer="0.3"/>
  <pageSetup fitToHeight="2" fitToWidth="1" horizontalDpi="600" verticalDpi="600" orientation="landscape" paperSize="9" scale="80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zoomScale="115" zoomScaleNormal="115" zoomScalePageLayoutView="0" workbookViewId="0" topLeftCell="A1">
      <selection activeCell="A1" sqref="A1:E1"/>
    </sheetView>
  </sheetViews>
  <sheetFormatPr defaultColWidth="8.88671875" defaultRowHeight="15" customHeight="1"/>
  <cols>
    <col min="1" max="1" width="35.5546875" style="65" customWidth="1"/>
    <col min="2" max="2" width="35.5546875" style="66" customWidth="1"/>
    <col min="3" max="3" width="6.6640625" style="66" customWidth="1"/>
    <col min="4" max="4" width="8.88671875" style="66" customWidth="1"/>
    <col min="5" max="5" width="24.4453125" style="66" customWidth="1"/>
    <col min="6" max="6" width="10.4453125" style="65" customWidth="1"/>
    <col min="7" max="16384" width="8.88671875" style="65" customWidth="1"/>
  </cols>
  <sheetData>
    <row r="1" spans="1:15" s="43" customFormat="1" ht="30.75" customHeight="1">
      <c r="A1" s="125" t="s">
        <v>56</v>
      </c>
      <c r="B1" s="126"/>
      <c r="C1" s="126"/>
      <c r="D1" s="126"/>
      <c r="E1" s="127"/>
      <c r="F1" s="42"/>
      <c r="L1" s="44"/>
      <c r="M1" s="44"/>
      <c r="N1" s="44"/>
      <c r="O1" s="44"/>
    </row>
    <row r="2" spans="1:15" s="43" customFormat="1" ht="23.25" customHeight="1">
      <c r="A2" s="128" t="s">
        <v>57</v>
      </c>
      <c r="B2" s="129"/>
      <c r="C2" s="129"/>
      <c r="D2" s="129"/>
      <c r="E2" s="130"/>
      <c r="F2" s="45"/>
      <c r="L2" s="44"/>
      <c r="M2" s="44"/>
      <c r="N2" s="44"/>
      <c r="O2" s="44"/>
    </row>
    <row r="3" spans="1:14" s="51" customFormat="1" ht="15" customHeight="1">
      <c r="A3" s="46" t="s">
        <v>58</v>
      </c>
      <c r="B3" s="47" t="s">
        <v>59</v>
      </c>
      <c r="C3" s="47" t="s">
        <v>60</v>
      </c>
      <c r="D3" s="48" t="s">
        <v>61</v>
      </c>
      <c r="E3" s="49" t="s">
        <v>62</v>
      </c>
      <c r="F3" s="50"/>
      <c r="L3" s="52"/>
      <c r="M3" s="52"/>
      <c r="N3" s="52"/>
    </row>
    <row r="4" spans="1:14" s="51" customFormat="1" ht="15" customHeight="1">
      <c r="A4" s="53" t="s">
        <v>63</v>
      </c>
      <c r="B4" s="54"/>
      <c r="C4" s="54"/>
      <c r="D4" s="55"/>
      <c r="E4" s="56"/>
      <c r="F4" s="50"/>
      <c r="L4" s="52"/>
      <c r="M4" s="52"/>
      <c r="N4" s="52"/>
    </row>
    <row r="5" spans="1:15" s="51" customFormat="1" ht="15" customHeight="1">
      <c r="A5" s="57" t="s">
        <v>64</v>
      </c>
      <c r="B5" s="86" t="s">
        <v>65</v>
      </c>
      <c r="C5" s="54" t="s">
        <v>66</v>
      </c>
      <c r="D5" s="59">
        <v>250000</v>
      </c>
      <c r="E5" s="81" t="s">
        <v>67</v>
      </c>
      <c r="F5" s="50"/>
      <c r="G5" s="60"/>
      <c r="H5" s="60"/>
      <c r="I5" s="60"/>
      <c r="J5" s="60"/>
      <c r="K5" s="61"/>
      <c r="L5" s="52"/>
      <c r="M5" s="52"/>
      <c r="N5" s="52"/>
      <c r="O5" s="52"/>
    </row>
    <row r="6" spans="1:15" s="51" customFormat="1" ht="15" customHeight="1">
      <c r="A6" s="57" t="s">
        <v>68</v>
      </c>
      <c r="B6" s="86" t="s">
        <v>69</v>
      </c>
      <c r="C6" s="54" t="s">
        <v>66</v>
      </c>
      <c r="D6" s="59">
        <v>270000</v>
      </c>
      <c r="E6" s="81" t="s">
        <v>67</v>
      </c>
      <c r="F6" s="50"/>
      <c r="G6" s="60"/>
      <c r="H6" s="60"/>
      <c r="I6" s="60"/>
      <c r="J6" s="60"/>
      <c r="K6" s="61"/>
      <c r="L6" s="52"/>
      <c r="M6" s="52"/>
      <c r="N6" s="52"/>
      <c r="O6" s="52"/>
    </row>
    <row r="7" spans="1:15" s="51" customFormat="1" ht="15" customHeight="1">
      <c r="A7" s="57" t="s">
        <v>70</v>
      </c>
      <c r="B7" s="86" t="s">
        <v>69</v>
      </c>
      <c r="C7" s="54" t="s">
        <v>66</v>
      </c>
      <c r="D7" s="59">
        <v>220000</v>
      </c>
      <c r="E7" s="81" t="s">
        <v>67</v>
      </c>
      <c r="F7" s="50"/>
      <c r="G7" s="60"/>
      <c r="H7" s="60"/>
      <c r="I7" s="60"/>
      <c r="J7" s="60"/>
      <c r="K7" s="61"/>
      <c r="L7" s="52"/>
      <c r="M7" s="52"/>
      <c r="N7" s="52"/>
      <c r="O7" s="52"/>
    </row>
    <row r="8" spans="1:14" s="51" customFormat="1" ht="15" customHeight="1">
      <c r="A8" s="57" t="s">
        <v>71</v>
      </c>
      <c r="B8" s="86" t="s">
        <v>72</v>
      </c>
      <c r="C8" s="54" t="s">
        <v>66</v>
      </c>
      <c r="D8" s="59">
        <v>270000</v>
      </c>
      <c r="E8" s="81" t="s">
        <v>67</v>
      </c>
      <c r="F8" s="50"/>
      <c r="L8" s="52"/>
      <c r="M8" s="52"/>
      <c r="N8" s="52"/>
    </row>
    <row r="9" spans="1:14" s="51" customFormat="1" ht="15" customHeight="1">
      <c r="A9" s="57" t="s">
        <v>73</v>
      </c>
      <c r="B9" s="86" t="s">
        <v>72</v>
      </c>
      <c r="C9" s="54" t="s">
        <v>66</v>
      </c>
      <c r="D9" s="59">
        <v>220000</v>
      </c>
      <c r="E9" s="81" t="s">
        <v>67</v>
      </c>
      <c r="F9" s="50"/>
      <c r="L9" s="52"/>
      <c r="M9" s="52"/>
      <c r="N9" s="52"/>
    </row>
    <row r="10" spans="1:14" s="51" customFormat="1" ht="23.25" customHeight="1">
      <c r="A10" s="131" t="s">
        <v>74</v>
      </c>
      <c r="B10" s="132"/>
      <c r="C10" s="132"/>
      <c r="D10" s="132"/>
      <c r="E10" s="133"/>
      <c r="F10" s="50"/>
      <c r="L10" s="52"/>
      <c r="M10" s="52"/>
      <c r="N10" s="52"/>
    </row>
    <row r="11" spans="1:14" s="51" customFormat="1" ht="15" customHeight="1">
      <c r="A11" s="46" t="s">
        <v>58</v>
      </c>
      <c r="B11" s="47" t="s">
        <v>59</v>
      </c>
      <c r="C11" s="47" t="s">
        <v>60</v>
      </c>
      <c r="D11" s="48" t="s">
        <v>61</v>
      </c>
      <c r="E11" s="49" t="s">
        <v>62</v>
      </c>
      <c r="F11" s="50"/>
      <c r="L11" s="52"/>
      <c r="M11" s="52"/>
      <c r="N11" s="52"/>
    </row>
    <row r="12" spans="1:14" s="51" customFormat="1" ht="15" customHeight="1">
      <c r="A12" s="53" t="s">
        <v>75</v>
      </c>
      <c r="B12" s="54"/>
      <c r="C12" s="54"/>
      <c r="D12" s="55"/>
      <c r="E12" s="56"/>
      <c r="F12" s="50"/>
      <c r="L12" s="52"/>
      <c r="M12" s="52"/>
      <c r="N12" s="52"/>
    </row>
    <row r="13" spans="1:14" s="51" customFormat="1" ht="15" customHeight="1">
      <c r="A13" s="57" t="s">
        <v>1</v>
      </c>
      <c r="B13" s="58"/>
      <c r="C13" s="54" t="s">
        <v>76</v>
      </c>
      <c r="D13" s="74">
        <v>167926</v>
      </c>
      <c r="E13" s="81" t="s">
        <v>77</v>
      </c>
      <c r="F13" s="50"/>
      <c r="L13" s="52"/>
      <c r="M13" s="52"/>
      <c r="N13" s="52"/>
    </row>
    <row r="14" spans="1:14" s="51" customFormat="1" ht="15" customHeight="1">
      <c r="A14" s="57" t="s">
        <v>2</v>
      </c>
      <c r="B14" s="58"/>
      <c r="C14" s="54" t="s">
        <v>76</v>
      </c>
      <c r="D14" s="74">
        <v>138989</v>
      </c>
      <c r="E14" s="81" t="s">
        <v>77</v>
      </c>
      <c r="F14" s="50"/>
      <c r="L14" s="52"/>
      <c r="M14" s="52"/>
      <c r="N14" s="52"/>
    </row>
    <row r="15" spans="1:5" ht="15" customHeight="1">
      <c r="A15" s="62" t="s">
        <v>78</v>
      </c>
      <c r="B15" s="63"/>
      <c r="C15" s="64" t="s">
        <v>76</v>
      </c>
      <c r="D15" s="75">
        <v>137974</v>
      </c>
      <c r="E15" s="82" t="s">
        <v>79</v>
      </c>
    </row>
  </sheetData>
  <sheetProtection/>
  <mergeCells count="3">
    <mergeCell ref="A1:E1"/>
    <mergeCell ref="A2:E2"/>
    <mergeCell ref="A10:E10"/>
  </mergeCells>
  <printOptions horizontalCentered="1"/>
  <pageMargins left="0.3937007874015748" right="0.3937007874015748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트인로드</dc:creator>
  <cp:keywords/>
  <dc:description/>
  <cp:lastModifiedBy>Windows 사용자</cp:lastModifiedBy>
  <cp:lastPrinted>2018-09-11T00:47:04Z</cp:lastPrinted>
  <dcterms:created xsi:type="dcterms:W3CDTF">2004-02-12T00:49:17Z</dcterms:created>
  <dcterms:modified xsi:type="dcterms:W3CDTF">2020-10-07T01:22:44Z</dcterms:modified>
  <cp:category/>
  <cp:version/>
  <cp:contentType/>
  <cp:contentStatus/>
</cp:coreProperties>
</file>